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kovaL\Documents\1.SMLOUVY\SMÍCHOV 24018\3. REKONSTUKCE\CENOVÝ PRŮZKUM\"/>
    </mc:Choice>
  </mc:AlternateContent>
  <bookViews>
    <workbookView xWindow="0" yWindow="0" windowWidth="12105" windowHeight="11370"/>
  </bookViews>
  <sheets>
    <sheet name="List1" sheetId="1" r:id="rId1"/>
  </sheets>
  <definedNames>
    <definedName name="_xlnm._FilterDatabase" localSheetId="0" hidden="1">List1!$J$2:$O$39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1" i="1" l="1"/>
  <c r="AA11" i="1" s="1"/>
  <c r="AB10" i="1"/>
  <c r="AA10" i="1" s="1"/>
  <c r="AB9" i="1"/>
  <c r="AA9" i="1" s="1"/>
  <c r="AB8" i="1"/>
  <c r="AA8" i="1" s="1"/>
  <c r="AB7" i="1"/>
  <c r="AA7" i="1" s="1"/>
  <c r="AB6" i="1"/>
  <c r="AA6" i="1" s="1"/>
  <c r="AB5" i="1"/>
  <c r="AA5" i="1" s="1"/>
  <c r="AB4" i="1"/>
  <c r="AA4" i="1" s="1"/>
  <c r="AB3" i="1"/>
  <c r="AA3" i="1" s="1"/>
  <c r="AA12" i="1" s="1"/>
  <c r="AB12" i="1" l="1"/>
  <c r="V14" i="1" l="1"/>
  <c r="U14" i="1" s="1"/>
  <c r="V5" i="1"/>
  <c r="U5" i="1" s="1"/>
  <c r="V26" i="1"/>
  <c r="U26" i="1" s="1"/>
  <c r="V3" i="1"/>
  <c r="U3" i="1" s="1"/>
  <c r="V17" i="1"/>
  <c r="U17" i="1" s="1"/>
  <c r="V19" i="1"/>
  <c r="U19" i="1" s="1"/>
  <c r="V15" i="1"/>
  <c r="U15" i="1" s="1"/>
  <c r="V36" i="1"/>
  <c r="U36" i="1" s="1"/>
  <c r="V27" i="1"/>
  <c r="U27" i="1" s="1"/>
  <c r="V22" i="1"/>
  <c r="U22" i="1" s="1"/>
  <c r="V23" i="1"/>
  <c r="U23" i="1"/>
  <c r="V21" i="1"/>
  <c r="U21" i="1" s="1"/>
  <c r="V38" i="1"/>
  <c r="U38" i="1" s="1"/>
  <c r="V28" i="1"/>
  <c r="U28" i="1" s="1"/>
  <c r="V34" i="1"/>
  <c r="U34" i="1" s="1"/>
  <c r="V8" i="1"/>
  <c r="U8" i="1" s="1"/>
  <c r="V7" i="1"/>
  <c r="U7" i="1" s="1"/>
  <c r="V9" i="1"/>
  <c r="U9" i="1" s="1"/>
  <c r="V11" i="1"/>
  <c r="U11" i="1" s="1"/>
  <c r="V6" i="1"/>
  <c r="U6" i="1" s="1"/>
  <c r="V33" i="1"/>
  <c r="U33" i="1" s="1"/>
  <c r="V31" i="1"/>
  <c r="U31" i="1" s="1"/>
  <c r="V16" i="1"/>
  <c r="U16" i="1" s="1"/>
  <c r="V13" i="1"/>
  <c r="U13" i="1" s="1"/>
  <c r="V10" i="1"/>
  <c r="U10" i="1" s="1"/>
  <c r="V18" i="1"/>
  <c r="U18" i="1" s="1"/>
  <c r="V12" i="1"/>
  <c r="U12" i="1" s="1"/>
  <c r="V30" i="1"/>
  <c r="U30" i="1" s="1"/>
  <c r="V32" i="1"/>
  <c r="U32" i="1" s="1"/>
  <c r="V20" i="1"/>
  <c r="U20" i="1" s="1"/>
  <c r="V4" i="1"/>
  <c r="U4" i="1" s="1"/>
  <c r="V37" i="1"/>
  <c r="U37" i="1" s="1"/>
  <c r="V35" i="1"/>
  <c r="U35" i="1" s="1"/>
  <c r="V24" i="1"/>
  <c r="U24" i="1" s="1"/>
  <c r="V29" i="1"/>
  <c r="U29" i="1" s="1"/>
  <c r="V25" i="1"/>
  <c r="U25" i="1" s="1"/>
  <c r="O3" i="1"/>
  <c r="N3" i="1" s="1"/>
  <c r="O16" i="1"/>
  <c r="N16" i="1" s="1"/>
  <c r="O26" i="1"/>
  <c r="N26" i="1" s="1"/>
  <c r="O17" i="1"/>
  <c r="N17" i="1" s="1"/>
  <c r="O8" i="1"/>
  <c r="N8" i="1" s="1"/>
  <c r="O19" i="1"/>
  <c r="N19" i="1" s="1"/>
  <c r="O10" i="1"/>
  <c r="N10" i="1" s="1"/>
  <c r="O29" i="1"/>
  <c r="N29" i="1" s="1"/>
  <c r="O24" i="1"/>
  <c r="N24" i="1" s="1"/>
  <c r="O23" i="1"/>
  <c r="N23" i="1" s="1"/>
  <c r="O5" i="1"/>
  <c r="N5" i="1" s="1"/>
  <c r="O30" i="1"/>
  <c r="N30" i="1" s="1"/>
  <c r="O34" i="1"/>
  <c r="N34" i="1" s="1"/>
  <c r="O37" i="1"/>
  <c r="N37" i="1" s="1"/>
  <c r="O7" i="1"/>
  <c r="N7" i="1" s="1"/>
  <c r="O31" i="1"/>
  <c r="N31" i="1" s="1"/>
  <c r="O21" i="1"/>
  <c r="N21" i="1" s="1"/>
  <c r="O25" i="1"/>
  <c r="N25" i="1" s="1"/>
  <c r="O35" i="1"/>
  <c r="N35" i="1" s="1"/>
  <c r="O36" i="1"/>
  <c r="N36" i="1" s="1"/>
  <c r="O11" i="1"/>
  <c r="N11" i="1" s="1"/>
  <c r="O32" i="1"/>
  <c r="N32" i="1" s="1"/>
  <c r="O15" i="1"/>
  <c r="N15" i="1" s="1"/>
  <c r="O38" i="1"/>
  <c r="N38" i="1" s="1"/>
  <c r="O18" i="1"/>
  <c r="N18" i="1" s="1"/>
  <c r="O22" i="1"/>
  <c r="N22" i="1" s="1"/>
  <c r="O27" i="1"/>
  <c r="N27" i="1" s="1"/>
  <c r="O33" i="1"/>
  <c r="N33" i="1" s="1"/>
  <c r="O14" i="1"/>
  <c r="N14" i="1" s="1"/>
  <c r="O4" i="1"/>
  <c r="N4" i="1" s="1"/>
  <c r="O28" i="1"/>
  <c r="N28" i="1" s="1"/>
  <c r="O6" i="1"/>
  <c r="N6" i="1" s="1"/>
  <c r="O9" i="1"/>
  <c r="G3" i="1"/>
  <c r="G4" i="1"/>
  <c r="G5" i="1"/>
  <c r="G6" i="1"/>
  <c r="G7" i="1"/>
  <c r="G8" i="1"/>
  <c r="G9" i="1"/>
  <c r="G2" i="1"/>
  <c r="O39" i="1" l="1"/>
  <c r="N9" i="1"/>
  <c r="N39" i="1" s="1"/>
  <c r="U39" i="1"/>
  <c r="V39" i="1"/>
</calcChain>
</file>

<file path=xl/sharedStrings.xml><?xml version="1.0" encoding="utf-8"?>
<sst xmlns="http://schemas.openxmlformats.org/spreadsheetml/2006/main" count="210" uniqueCount="83">
  <si>
    <t>JLV, a.s.</t>
  </si>
  <si>
    <t>Pont, prodejna kuřat</t>
  </si>
  <si>
    <t>Lagardere Travel Retail, a.s.</t>
  </si>
  <si>
    <t>antikvariát, sklady</t>
  </si>
  <si>
    <t>Mr. Baker a sklad provozovny UGO = stánky před výpravkou</t>
  </si>
  <si>
    <t>Relay a UGO (bývalá herna, mobily)</t>
  </si>
  <si>
    <t>kavárna Costa Coffee Pronto (bývalá relay)</t>
  </si>
  <si>
    <t>relay</t>
  </si>
  <si>
    <t>T Tip s.r.o.</t>
  </si>
  <si>
    <t>lahůdky, uzeniny</t>
  </si>
  <si>
    <t>cena/m2/     rok 2020</t>
  </si>
  <si>
    <t>výměra</t>
  </si>
  <si>
    <t>Česká pošta, s.p.</t>
  </si>
  <si>
    <t>pošta</t>
  </si>
  <si>
    <t>cena/m2/ měsíc 2020</t>
  </si>
  <si>
    <t>do r.2029</t>
  </si>
  <si>
    <t>doba neurčitá</t>
  </si>
  <si>
    <t>doba nájmu</t>
  </si>
  <si>
    <t>roční nájem  2020                             bez DPH</t>
  </si>
  <si>
    <t xml:space="preserve">Sreality </t>
  </si>
  <si>
    <t>Holešovice</t>
  </si>
  <si>
    <t>cena/m/měsíc</t>
  </si>
  <si>
    <t>cena/m/rok</t>
  </si>
  <si>
    <t>cena měsíc</t>
  </si>
  <si>
    <t>lokalita</t>
  </si>
  <si>
    <t>kanceláře Praha</t>
  </si>
  <si>
    <t>Nové Město</t>
  </si>
  <si>
    <t>Smíchov</t>
  </si>
  <si>
    <t>Nusle</t>
  </si>
  <si>
    <t>Dejvice</t>
  </si>
  <si>
    <t>Vršovice</t>
  </si>
  <si>
    <t>Vysočany</t>
  </si>
  <si>
    <t>plně vybavené a servisované</t>
  </si>
  <si>
    <t>průměr</t>
  </si>
  <si>
    <t>obchodní prostory Praha</t>
  </si>
  <si>
    <t>Vinohrady</t>
  </si>
  <si>
    <t>Jinonice</t>
  </si>
  <si>
    <t xml:space="preserve">Horní Počernice </t>
  </si>
  <si>
    <t>Radotín</t>
  </si>
  <si>
    <t>Na Florenci</t>
  </si>
  <si>
    <t>Španělská</t>
  </si>
  <si>
    <t>Na Poříčí</t>
  </si>
  <si>
    <t>náměstí Republiky</t>
  </si>
  <si>
    <t>Nádražní</t>
  </si>
  <si>
    <t>V zářezu</t>
  </si>
  <si>
    <t>Eliášova</t>
  </si>
  <si>
    <t>Mečislavova</t>
  </si>
  <si>
    <t>Opletalova</t>
  </si>
  <si>
    <t>Hybernská</t>
  </si>
  <si>
    <t>Jindřišská</t>
  </si>
  <si>
    <t>Mlynářská</t>
  </si>
  <si>
    <t>Náchodská</t>
  </si>
  <si>
    <t>Vrážská</t>
  </si>
  <si>
    <t>Truhlářská</t>
  </si>
  <si>
    <t>Kotevní</t>
  </si>
  <si>
    <t>Jankovcova</t>
  </si>
  <si>
    <t>Strakonická</t>
  </si>
  <si>
    <t>Na Zámecké</t>
  </si>
  <si>
    <t>Zlatnická</t>
  </si>
  <si>
    <t xml:space="preserve">Nádražní </t>
  </si>
  <si>
    <t>Politických vězňů</t>
  </si>
  <si>
    <t>Dejvická</t>
  </si>
  <si>
    <t>Radlická</t>
  </si>
  <si>
    <t>Vršovická</t>
  </si>
  <si>
    <t>Senovážné náměstí</t>
  </si>
  <si>
    <t>U Pergamenky</t>
  </si>
  <si>
    <t>Revoluční</t>
  </si>
  <si>
    <t>Havlíčkova</t>
  </si>
  <si>
    <t>Mlékárenská</t>
  </si>
  <si>
    <t>Pod Kesnerkou</t>
  </si>
  <si>
    <t>Olivova</t>
  </si>
  <si>
    <t>Argentinská</t>
  </si>
  <si>
    <t>nájemci po rekonstrukci</t>
  </si>
  <si>
    <t>Sreality</t>
  </si>
  <si>
    <t>m2/měsíc</t>
  </si>
  <si>
    <t>1 Nové Město</t>
  </si>
  <si>
    <t>2 Vinohrady</t>
  </si>
  <si>
    <t>3 Žižkov</t>
  </si>
  <si>
    <t>6 Bubeneč</t>
  </si>
  <si>
    <t>7 Holešovice</t>
  </si>
  <si>
    <t>8 Karlín</t>
  </si>
  <si>
    <t>8 Libeň</t>
  </si>
  <si>
    <t>sklady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</si>
</sst>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26">
    <xf numFmtId="0" fontId="0" fillId="0" borderId="0" xfId="0"/>
    <xf numFmtId="0" fontId="0" fillId="2" borderId="0" xfId="0" applyFont="1" applyFill="1" applyAlignment="1"/>
    <xf numFmtId="0" fontId="3" fillId="2" borderId="1" xfId="0" applyFont="1" applyFill="1" applyBorder="1" applyAlignment="1"/>
    <xf numFmtId="0" fontId="0" fillId="2" borderId="1" xfId="0" applyFont="1" applyFill="1" applyBorder="1" applyAlignment="1"/>
    <xf numFmtId="2" fontId="0" fillId="2" borderId="1" xfId="0" applyNumberFormat="1" applyFont="1" applyFill="1" applyBorder="1" applyAlignment="1"/>
    <xf numFmtId="44" fontId="0" fillId="2" borderId="1" xfId="1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2" fontId="0" fillId="2" borderId="1" xfId="0" applyNumberFormat="1" applyFont="1" applyFill="1" applyBorder="1" applyAlignment="1">
      <alignment wrapText="1"/>
    </xf>
    <xf numFmtId="44" fontId="0" fillId="2" borderId="1" xfId="0" applyNumberFormat="1" applyFont="1" applyFill="1" applyBorder="1" applyAlignment="1"/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/>
    </xf>
    <xf numFmtId="0" fontId="0" fillId="2" borderId="0" xfId="0" applyFont="1" applyFill="1" applyAlignment="1">
      <alignment vertical="top"/>
    </xf>
    <xf numFmtId="44" fontId="0" fillId="2" borderId="0" xfId="1" applyFont="1" applyFill="1" applyAlignment="1"/>
    <xf numFmtId="44" fontId="0" fillId="2" borderId="1" xfId="1" applyFont="1" applyFill="1" applyBorder="1" applyAlignment="1"/>
    <xf numFmtId="0" fontId="0" fillId="2" borderId="2" xfId="0" applyFont="1" applyFill="1" applyBorder="1" applyAlignment="1">
      <alignment horizontal="center"/>
    </xf>
    <xf numFmtId="44" fontId="0" fillId="2" borderId="0" xfId="1" applyFont="1" applyFill="1" applyAlignment="1">
      <alignment vertical="top"/>
    </xf>
    <xf numFmtId="44" fontId="5" fillId="2" borderId="1" xfId="1" applyFont="1" applyFill="1" applyBorder="1" applyAlignment="1"/>
    <xf numFmtId="44" fontId="2" fillId="2" borderId="1" xfId="1" applyFont="1" applyFill="1" applyBorder="1" applyAlignment="1"/>
    <xf numFmtId="0" fontId="2" fillId="2" borderId="1" xfId="0" applyFont="1" applyFill="1" applyBorder="1" applyAlignment="1"/>
    <xf numFmtId="0" fontId="3" fillId="0" borderId="0" xfId="0" applyFont="1"/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0" fontId="0" fillId="0" borderId="0" xfId="0" applyFont="1"/>
    <xf numFmtId="44" fontId="5" fillId="0" borderId="0" xfId="1" applyFont="1"/>
  </cellXfs>
  <cellStyles count="3">
    <cellStyle name="Měna" xfId="1" builtinId="4"/>
    <cellStyle name="Normální" xfId="0" builtinId="0"/>
    <cellStyle name="Normální 2" xfId="2"/>
  </cellStyles>
  <dxfs count="3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tabSelected="1" topLeftCell="O1" zoomScale="110" zoomScaleNormal="110" workbookViewId="0">
      <selection activeCell="Y26" sqref="Y26"/>
    </sheetView>
  </sheetViews>
  <sheetFormatPr defaultRowHeight="15" x14ac:dyDescent="0.25"/>
  <cols>
    <col min="1" max="1" width="25.85546875" style="1" customWidth="1"/>
    <col min="2" max="2" width="11" style="1" bestFit="1" customWidth="1"/>
    <col min="3" max="3" width="54.140625" style="1" bestFit="1" customWidth="1"/>
    <col min="4" max="4" width="7.140625" style="1" customWidth="1"/>
    <col min="5" max="5" width="14" style="1" bestFit="1" customWidth="1"/>
    <col min="6" max="6" width="12.85546875" style="1" bestFit="1" customWidth="1"/>
    <col min="7" max="7" width="11.28515625" style="1" customWidth="1"/>
    <col min="8" max="8" width="13.28515625" style="1" bestFit="1" customWidth="1"/>
    <col min="9" max="9" width="37" style="1" customWidth="1"/>
    <col min="10" max="10" width="11.7109375" style="1" bestFit="1" customWidth="1"/>
    <col min="11" max="11" width="11.7109375" style="1" customWidth="1"/>
    <col min="12" max="12" width="7.5703125" style="1" bestFit="1" customWidth="1"/>
    <col min="13" max="13" width="14.140625" style="13" bestFit="1" customWidth="1"/>
    <col min="14" max="14" width="12.85546875" style="13" bestFit="1" customWidth="1"/>
    <col min="15" max="15" width="11.42578125" style="13" customWidth="1"/>
    <col min="16" max="16" width="21.7109375" style="1" customWidth="1"/>
    <col min="17" max="17" width="11.7109375" style="1" bestFit="1" customWidth="1"/>
    <col min="18" max="18" width="11.7109375" style="1" customWidth="1"/>
    <col min="19" max="19" width="7.5703125" style="1" bestFit="1" customWidth="1"/>
    <col min="20" max="20" width="14.140625" style="13" bestFit="1" customWidth="1"/>
    <col min="21" max="21" width="14.28515625" style="13" bestFit="1" customWidth="1"/>
    <col min="22" max="22" width="13.5703125" style="13" customWidth="1"/>
    <col min="23" max="23" width="21" style="13" customWidth="1"/>
    <col min="24" max="24" width="13.28515625" style="1" bestFit="1" customWidth="1"/>
    <col min="25" max="25" width="9.140625" style="1"/>
    <col min="26" max="26" width="13.5703125" style="1" bestFit="1" customWidth="1"/>
    <col min="27" max="27" width="13.5703125" style="1" customWidth="1"/>
    <col min="28" max="28" width="11" style="1" bestFit="1" customWidth="1"/>
    <col min="29" max="16384" width="9.140625" style="1"/>
  </cols>
  <sheetData>
    <row r="1" spans="1:29" s="12" customFormat="1" ht="45" x14ac:dyDescent="0.25">
      <c r="A1" s="10" t="s">
        <v>72</v>
      </c>
      <c r="B1" s="10"/>
      <c r="C1" s="10"/>
      <c r="D1" s="10" t="s">
        <v>11</v>
      </c>
      <c r="E1" s="10" t="s">
        <v>18</v>
      </c>
      <c r="F1" s="10" t="s">
        <v>10</v>
      </c>
      <c r="G1" s="10" t="s">
        <v>14</v>
      </c>
      <c r="H1" s="11" t="s">
        <v>17</v>
      </c>
      <c r="J1" s="1" t="s">
        <v>19</v>
      </c>
      <c r="K1" s="1"/>
      <c r="L1" s="15" t="s">
        <v>25</v>
      </c>
      <c r="M1" s="15"/>
      <c r="N1" s="15"/>
      <c r="O1" s="16"/>
      <c r="Q1" s="1" t="s">
        <v>19</v>
      </c>
      <c r="R1" s="1"/>
      <c r="S1" s="15" t="s">
        <v>34</v>
      </c>
      <c r="T1" s="15"/>
      <c r="U1" s="15"/>
      <c r="V1" s="16"/>
      <c r="W1" s="16"/>
      <c r="X1" s="24" t="s">
        <v>73</v>
      </c>
      <c r="Y1" s="20"/>
      <c r="Z1" s="21" t="s">
        <v>82</v>
      </c>
      <c r="AA1" s="21"/>
      <c r="AB1" s="21"/>
      <c r="AC1" s="1"/>
    </row>
    <row r="2" spans="1:29" x14ac:dyDescent="0.25">
      <c r="A2" s="2" t="s">
        <v>0</v>
      </c>
      <c r="B2" s="3">
        <v>2957004112</v>
      </c>
      <c r="C2" s="3" t="s">
        <v>1</v>
      </c>
      <c r="D2" s="4">
        <v>229.58000000000004</v>
      </c>
      <c r="E2" s="5">
        <v>441776.16</v>
      </c>
      <c r="F2" s="5">
        <v>2163.4483839373165</v>
      </c>
      <c r="G2" s="9">
        <f>F2/12</f>
        <v>180.2873653281097</v>
      </c>
      <c r="H2" s="3" t="s">
        <v>15</v>
      </c>
      <c r="J2" s="3" t="s">
        <v>24</v>
      </c>
      <c r="K2" s="3"/>
      <c r="L2" s="3" t="s">
        <v>11</v>
      </c>
      <c r="M2" s="14" t="s">
        <v>23</v>
      </c>
      <c r="N2" s="14" t="s">
        <v>22</v>
      </c>
      <c r="O2" s="14" t="s">
        <v>21</v>
      </c>
      <c r="Q2" s="3" t="s">
        <v>24</v>
      </c>
      <c r="R2" s="3"/>
      <c r="S2" s="3" t="s">
        <v>11</v>
      </c>
      <c r="T2" s="14" t="s">
        <v>23</v>
      </c>
      <c r="U2" s="14" t="s">
        <v>22</v>
      </c>
      <c r="V2" s="14" t="s">
        <v>21</v>
      </c>
      <c r="X2" s="22" t="s">
        <v>24</v>
      </c>
      <c r="Y2" s="22" t="s">
        <v>11</v>
      </c>
      <c r="Z2" s="23" t="s">
        <v>23</v>
      </c>
      <c r="AA2" s="14" t="s">
        <v>22</v>
      </c>
      <c r="AB2" s="23" t="s">
        <v>74</v>
      </c>
    </row>
    <row r="3" spans="1:29" x14ac:dyDescent="0.25">
      <c r="A3" s="2" t="s">
        <v>2</v>
      </c>
      <c r="B3" s="3">
        <v>2957011907</v>
      </c>
      <c r="C3" s="3" t="s">
        <v>3</v>
      </c>
      <c r="D3" s="4">
        <v>63.36</v>
      </c>
      <c r="E3" s="5">
        <v>125795</v>
      </c>
      <c r="F3" s="5">
        <v>1985.4008838383838</v>
      </c>
      <c r="G3" s="9">
        <f t="shared" ref="G3:G9" si="0">F3/12</f>
        <v>165.45007365319864</v>
      </c>
      <c r="H3" s="3" t="s">
        <v>15</v>
      </c>
      <c r="J3" s="3" t="s">
        <v>20</v>
      </c>
      <c r="K3" s="3" t="s">
        <v>71</v>
      </c>
      <c r="L3" s="3">
        <v>830</v>
      </c>
      <c r="M3" s="14">
        <v>326571</v>
      </c>
      <c r="N3" s="14">
        <f>O3*12</f>
        <v>4721.5084337349399</v>
      </c>
      <c r="O3" s="14">
        <f>M3/L3</f>
        <v>393.45903614457831</v>
      </c>
      <c r="Q3" s="3" t="s">
        <v>29</v>
      </c>
      <c r="R3" s="3" t="s">
        <v>45</v>
      </c>
      <c r="S3" s="3">
        <v>45</v>
      </c>
      <c r="T3" s="14">
        <v>13976</v>
      </c>
      <c r="U3" s="14">
        <f>V3*12</f>
        <v>3726.9333333333334</v>
      </c>
      <c r="V3" s="14">
        <f>T3/S3</f>
        <v>310.57777777777778</v>
      </c>
      <c r="X3" s="22" t="s">
        <v>75</v>
      </c>
      <c r="Y3" s="22">
        <v>20</v>
      </c>
      <c r="Z3" s="23">
        <v>4900</v>
      </c>
      <c r="AA3" s="23">
        <f>AB3*12</f>
        <v>2940</v>
      </c>
      <c r="AB3" s="23">
        <f t="shared" ref="AB3:AB11" si="1">Z3/Y3</f>
        <v>245</v>
      </c>
    </row>
    <row r="4" spans="1:29" x14ac:dyDescent="0.25">
      <c r="A4" s="2" t="s">
        <v>2</v>
      </c>
      <c r="B4" s="3">
        <v>2957053605</v>
      </c>
      <c r="C4" s="3" t="s">
        <v>4</v>
      </c>
      <c r="D4" s="4">
        <v>32</v>
      </c>
      <c r="E4" s="5">
        <v>76400</v>
      </c>
      <c r="F4" s="5">
        <v>2387.5</v>
      </c>
      <c r="G4" s="9">
        <f t="shared" si="0"/>
        <v>198.95833333333334</v>
      </c>
      <c r="H4" s="3" t="s">
        <v>15</v>
      </c>
      <c r="J4" s="3" t="s">
        <v>29</v>
      </c>
      <c r="K4" s="3" t="s">
        <v>61</v>
      </c>
      <c r="L4" s="3">
        <v>38</v>
      </c>
      <c r="M4" s="14">
        <v>11900</v>
      </c>
      <c r="N4" s="14">
        <f>O4*12</f>
        <v>3757.894736842105</v>
      </c>
      <c r="O4" s="14">
        <f>M4/L4</f>
        <v>313.15789473684208</v>
      </c>
      <c r="Q4" s="3" t="s">
        <v>29</v>
      </c>
      <c r="R4" s="3" t="s">
        <v>45</v>
      </c>
      <c r="S4" s="3">
        <v>48</v>
      </c>
      <c r="T4" s="14">
        <v>12500</v>
      </c>
      <c r="U4" s="14">
        <f>V4*12</f>
        <v>3125</v>
      </c>
      <c r="V4" s="14">
        <f>T4/S4</f>
        <v>260.41666666666669</v>
      </c>
      <c r="X4" s="22" t="s">
        <v>76</v>
      </c>
      <c r="Y4" s="22">
        <v>10</v>
      </c>
      <c r="Z4" s="23">
        <v>4000</v>
      </c>
      <c r="AA4" s="23">
        <f t="shared" ref="AA4:AA11" si="2">AB4*12</f>
        <v>4800</v>
      </c>
      <c r="AB4" s="23">
        <f t="shared" si="1"/>
        <v>400</v>
      </c>
    </row>
    <row r="5" spans="1:29" x14ac:dyDescent="0.25">
      <c r="A5" s="2" t="s">
        <v>2</v>
      </c>
      <c r="B5" s="3">
        <v>2957013307</v>
      </c>
      <c r="C5" s="3" t="s">
        <v>5</v>
      </c>
      <c r="D5" s="4">
        <v>115.26</v>
      </c>
      <c r="E5" s="5">
        <v>685076</v>
      </c>
      <c r="F5" s="5">
        <v>5943.7445774770085</v>
      </c>
      <c r="G5" s="9">
        <f t="shared" si="0"/>
        <v>495.31204812308403</v>
      </c>
      <c r="H5" s="3" t="s">
        <v>15</v>
      </c>
      <c r="J5" s="3" t="s">
        <v>26</v>
      </c>
      <c r="K5" s="3" t="s">
        <v>67</v>
      </c>
      <c r="L5" s="3">
        <v>101</v>
      </c>
      <c r="M5" s="14">
        <v>37997</v>
      </c>
      <c r="N5" s="14">
        <f>O5*12</f>
        <v>4514.4950495049507</v>
      </c>
      <c r="O5" s="14">
        <f>M5/L5</f>
        <v>376.20792079207922</v>
      </c>
      <c r="Q5" s="3" t="s">
        <v>26</v>
      </c>
      <c r="R5" s="3" t="s">
        <v>48</v>
      </c>
      <c r="S5" s="3">
        <v>17</v>
      </c>
      <c r="T5" s="14">
        <v>10500</v>
      </c>
      <c r="U5" s="14">
        <f>V5*12</f>
        <v>7411.7647058823532</v>
      </c>
      <c r="V5" s="14">
        <f>T5/S5</f>
        <v>617.64705882352939</v>
      </c>
      <c r="X5" s="22" t="s">
        <v>76</v>
      </c>
      <c r="Y5" s="22">
        <v>24</v>
      </c>
      <c r="Z5" s="23">
        <v>2400</v>
      </c>
      <c r="AA5" s="23">
        <f t="shared" si="2"/>
        <v>1200</v>
      </c>
      <c r="AB5" s="23">
        <f t="shared" si="1"/>
        <v>100</v>
      </c>
    </row>
    <row r="6" spans="1:29" x14ac:dyDescent="0.25">
      <c r="A6" s="2" t="s">
        <v>2</v>
      </c>
      <c r="B6" s="3">
        <v>2957119503</v>
      </c>
      <c r="C6" s="3" t="s">
        <v>6</v>
      </c>
      <c r="D6" s="4">
        <v>22.4</v>
      </c>
      <c r="E6" s="5">
        <v>245846.08</v>
      </c>
      <c r="F6" s="5">
        <v>10975.271428571428</v>
      </c>
      <c r="G6" s="9">
        <f t="shared" si="0"/>
        <v>914.60595238095232</v>
      </c>
      <c r="H6" s="3" t="s">
        <v>15</v>
      </c>
      <c r="J6" s="3" t="s">
        <v>26</v>
      </c>
      <c r="K6" s="3" t="s">
        <v>48</v>
      </c>
      <c r="L6" s="3">
        <v>17</v>
      </c>
      <c r="M6" s="14">
        <v>9351</v>
      </c>
      <c r="N6" s="14">
        <f>O6*12</f>
        <v>6600.7058823529405</v>
      </c>
      <c r="O6" s="14">
        <f>M6/L6</f>
        <v>550.05882352941171</v>
      </c>
      <c r="Q6" s="3" t="s">
        <v>26</v>
      </c>
      <c r="R6" s="3" t="s">
        <v>48</v>
      </c>
      <c r="S6" s="3">
        <v>22</v>
      </c>
      <c r="T6" s="14">
        <v>12952</v>
      </c>
      <c r="U6" s="14">
        <f>V6*12</f>
        <v>7064.727272727273</v>
      </c>
      <c r="V6" s="14">
        <f>T6/S6</f>
        <v>588.72727272727275</v>
      </c>
      <c r="W6" s="1"/>
      <c r="X6" s="22" t="s">
        <v>77</v>
      </c>
      <c r="Y6" s="22">
        <v>30</v>
      </c>
      <c r="Z6" s="23">
        <v>8000</v>
      </c>
      <c r="AA6" s="23">
        <f t="shared" si="2"/>
        <v>3200</v>
      </c>
      <c r="AB6" s="23">
        <f t="shared" si="1"/>
        <v>266.66666666666669</v>
      </c>
    </row>
    <row r="7" spans="1:29" x14ac:dyDescent="0.25">
      <c r="A7" s="2" t="s">
        <v>2</v>
      </c>
      <c r="B7" s="3">
        <v>2957003912</v>
      </c>
      <c r="C7" s="3" t="s">
        <v>7</v>
      </c>
      <c r="D7" s="4">
        <v>26.76</v>
      </c>
      <c r="E7" s="5">
        <v>319650</v>
      </c>
      <c r="F7" s="5">
        <v>11945.067264573991</v>
      </c>
      <c r="G7" s="9">
        <f t="shared" si="0"/>
        <v>995.42227204783251</v>
      </c>
      <c r="H7" s="3" t="s">
        <v>15</v>
      </c>
      <c r="J7" s="3" t="s">
        <v>26</v>
      </c>
      <c r="K7" s="3" t="s">
        <v>48</v>
      </c>
      <c r="L7" s="3">
        <v>50</v>
      </c>
      <c r="M7" s="14">
        <v>20109</v>
      </c>
      <c r="N7" s="14">
        <f>O7*12</f>
        <v>4826.16</v>
      </c>
      <c r="O7" s="14">
        <f>M7/L7</f>
        <v>402.18</v>
      </c>
      <c r="Q7" s="3" t="s">
        <v>26</v>
      </c>
      <c r="R7" s="3" t="s">
        <v>48</v>
      </c>
      <c r="S7" s="3">
        <v>30</v>
      </c>
      <c r="T7" s="14">
        <v>16310</v>
      </c>
      <c r="U7" s="14">
        <f>V7*12</f>
        <v>6524</v>
      </c>
      <c r="V7" s="14">
        <f>T7/S7</f>
        <v>543.66666666666663</v>
      </c>
      <c r="X7" s="22" t="s">
        <v>78</v>
      </c>
      <c r="Y7" s="22">
        <v>40</v>
      </c>
      <c r="Z7" s="23">
        <v>12000</v>
      </c>
      <c r="AA7" s="23">
        <f t="shared" si="2"/>
        <v>3600</v>
      </c>
      <c r="AB7" s="23">
        <f t="shared" si="1"/>
        <v>300</v>
      </c>
    </row>
    <row r="8" spans="1:29" x14ac:dyDescent="0.25">
      <c r="A8" s="2" t="s">
        <v>8</v>
      </c>
      <c r="B8" s="3">
        <v>2957004312</v>
      </c>
      <c r="C8" s="3" t="s">
        <v>9</v>
      </c>
      <c r="D8" s="4">
        <v>65.349999999999994</v>
      </c>
      <c r="E8" s="5">
        <v>166309</v>
      </c>
      <c r="F8" s="5">
        <v>2544.8967100229534</v>
      </c>
      <c r="G8" s="9">
        <f t="shared" si="0"/>
        <v>212.07472583524611</v>
      </c>
      <c r="H8" s="3" t="s">
        <v>15</v>
      </c>
      <c r="J8" s="3" t="s">
        <v>26</v>
      </c>
      <c r="K8" s="3" t="s">
        <v>48</v>
      </c>
      <c r="L8" s="3">
        <v>747</v>
      </c>
      <c r="M8" s="14">
        <v>410850</v>
      </c>
      <c r="N8" s="14">
        <f>O8*12</f>
        <v>6600</v>
      </c>
      <c r="O8" s="14">
        <f>M8/L8</f>
        <v>550</v>
      </c>
      <c r="Q8" s="3" t="s">
        <v>26</v>
      </c>
      <c r="R8" s="3" t="s">
        <v>48</v>
      </c>
      <c r="S8" s="3">
        <v>30</v>
      </c>
      <c r="T8" s="14">
        <v>16676</v>
      </c>
      <c r="U8" s="14">
        <f>V8*12</f>
        <v>6670.4</v>
      </c>
      <c r="V8" s="14">
        <f>T8/S8</f>
        <v>555.86666666666667</v>
      </c>
      <c r="X8" s="22" t="s">
        <v>79</v>
      </c>
      <c r="Y8" s="22">
        <v>14</v>
      </c>
      <c r="Z8" s="23">
        <v>2000</v>
      </c>
      <c r="AA8" s="23">
        <f t="shared" si="2"/>
        <v>1714.2857142857142</v>
      </c>
      <c r="AB8" s="23">
        <f t="shared" si="1"/>
        <v>142.85714285714286</v>
      </c>
    </row>
    <row r="9" spans="1:29" x14ac:dyDescent="0.25">
      <c r="A9" s="6" t="s">
        <v>12</v>
      </c>
      <c r="B9" s="7">
        <v>2957118603</v>
      </c>
      <c r="C9" s="7" t="s">
        <v>13</v>
      </c>
      <c r="D9" s="8">
        <v>212.68</v>
      </c>
      <c r="E9" s="5">
        <v>298880.96000000002</v>
      </c>
      <c r="F9" s="5">
        <v>1405.3082565356403</v>
      </c>
      <c r="G9" s="9">
        <f t="shared" si="0"/>
        <v>117.10902137797002</v>
      </c>
      <c r="H9" s="3" t="s">
        <v>16</v>
      </c>
      <c r="J9" s="3" t="s">
        <v>20</v>
      </c>
      <c r="K9" s="3" t="s">
        <v>55</v>
      </c>
      <c r="L9" s="3">
        <v>799</v>
      </c>
      <c r="M9" s="14">
        <v>251711</v>
      </c>
      <c r="N9" s="14">
        <f>O9*12</f>
        <v>3780.390488110138</v>
      </c>
      <c r="O9" s="14">
        <f>M9/L9</f>
        <v>315.03254067584481</v>
      </c>
      <c r="Q9" s="3" t="s">
        <v>26</v>
      </c>
      <c r="R9" s="3" t="s">
        <v>48</v>
      </c>
      <c r="S9" s="3">
        <v>32</v>
      </c>
      <c r="T9" s="14">
        <v>17430</v>
      </c>
      <c r="U9" s="14">
        <f>V9*12</f>
        <v>6536.25</v>
      </c>
      <c r="V9" s="14">
        <f>T9/S9</f>
        <v>544.6875</v>
      </c>
      <c r="X9" s="22" t="s">
        <v>80</v>
      </c>
      <c r="Y9" s="22">
        <v>14</v>
      </c>
      <c r="Z9" s="23">
        <v>2750</v>
      </c>
      <c r="AA9" s="23">
        <f t="shared" si="2"/>
        <v>2357.1428571428569</v>
      </c>
      <c r="AB9" s="23">
        <f t="shared" si="1"/>
        <v>196.42857142857142</v>
      </c>
    </row>
    <row r="10" spans="1:29" x14ac:dyDescent="0.25">
      <c r="J10" s="3" t="s">
        <v>31</v>
      </c>
      <c r="K10" s="3" t="s">
        <v>68</v>
      </c>
      <c r="L10" s="3">
        <v>48</v>
      </c>
      <c r="M10" s="14">
        <v>10000</v>
      </c>
      <c r="N10" s="14">
        <f>O10*12</f>
        <v>2500</v>
      </c>
      <c r="O10" s="14">
        <f>M10/L10</f>
        <v>208.33333333333334</v>
      </c>
      <c r="Q10" s="3" t="s">
        <v>26</v>
      </c>
      <c r="R10" s="3" t="s">
        <v>48</v>
      </c>
      <c r="S10" s="3">
        <v>35</v>
      </c>
      <c r="T10" s="14">
        <v>17430</v>
      </c>
      <c r="U10" s="14">
        <f>V10*12</f>
        <v>5976</v>
      </c>
      <c r="V10" s="14">
        <f>T10/S10</f>
        <v>498</v>
      </c>
      <c r="X10" s="22" t="s">
        <v>81</v>
      </c>
      <c r="Y10" s="22">
        <v>40</v>
      </c>
      <c r="Z10" s="23">
        <v>5000</v>
      </c>
      <c r="AA10" s="23">
        <f t="shared" si="2"/>
        <v>1500</v>
      </c>
      <c r="AB10" s="23">
        <f t="shared" si="1"/>
        <v>125</v>
      </c>
    </row>
    <row r="11" spans="1:29" x14ac:dyDescent="0.25">
      <c r="J11" s="3" t="s">
        <v>26</v>
      </c>
      <c r="K11" s="3" t="s">
        <v>39</v>
      </c>
      <c r="L11" s="3">
        <v>153</v>
      </c>
      <c r="M11" s="14">
        <v>94111</v>
      </c>
      <c r="N11" s="14">
        <f>O11*12</f>
        <v>7381.254901960785</v>
      </c>
      <c r="O11" s="14">
        <f>M11/L11</f>
        <v>615.10457516339875</v>
      </c>
      <c r="Q11" s="3" t="s">
        <v>26</v>
      </c>
      <c r="R11" s="3" t="s">
        <v>48</v>
      </c>
      <c r="S11" s="3">
        <v>52</v>
      </c>
      <c r="T11" s="14">
        <v>26692</v>
      </c>
      <c r="U11" s="14">
        <f>V11*12</f>
        <v>6159.6923076923067</v>
      </c>
      <c r="V11" s="14">
        <f>T11/S11</f>
        <v>513.30769230769226</v>
      </c>
      <c r="X11" s="22" t="s">
        <v>81</v>
      </c>
      <c r="Y11" s="22">
        <v>15</v>
      </c>
      <c r="Z11" s="23">
        <v>5000</v>
      </c>
      <c r="AA11" s="23">
        <f t="shared" si="2"/>
        <v>4000</v>
      </c>
      <c r="AB11" s="23">
        <f t="shared" si="1"/>
        <v>333.33333333333331</v>
      </c>
    </row>
    <row r="12" spans="1:29" x14ac:dyDescent="0.25">
      <c r="J12" s="3" t="s">
        <v>26</v>
      </c>
      <c r="K12" s="3" t="s">
        <v>41</v>
      </c>
      <c r="L12" s="3">
        <v>24</v>
      </c>
      <c r="M12" s="14">
        <v>20000</v>
      </c>
      <c r="N12" s="1" t="s">
        <v>32</v>
      </c>
      <c r="O12" s="14"/>
      <c r="Q12" s="3" t="s">
        <v>26</v>
      </c>
      <c r="R12" s="3" t="s">
        <v>48</v>
      </c>
      <c r="S12" s="3">
        <v>55</v>
      </c>
      <c r="T12" s="14">
        <v>26700</v>
      </c>
      <c r="U12" s="14">
        <f>V12*12</f>
        <v>5825.454545454545</v>
      </c>
      <c r="V12" s="14">
        <f>T12/S12</f>
        <v>485.45454545454544</v>
      </c>
      <c r="X12"/>
      <c r="Y12"/>
      <c r="Z12" s="25" t="s">
        <v>33</v>
      </c>
      <c r="AA12" s="25">
        <f>AVERAGE(AA3:AA11)</f>
        <v>2812.3809523809523</v>
      </c>
      <c r="AB12" s="25">
        <f>AVERAGE(AB3:AB11)</f>
        <v>234.36507936507937</v>
      </c>
    </row>
    <row r="13" spans="1:29" x14ac:dyDescent="0.25">
      <c r="J13" s="3" t="s">
        <v>26</v>
      </c>
      <c r="K13" s="3" t="s">
        <v>41</v>
      </c>
      <c r="L13" s="3">
        <v>38</v>
      </c>
      <c r="M13" s="14">
        <v>37900</v>
      </c>
      <c r="N13" s="1" t="s">
        <v>32</v>
      </c>
      <c r="O13" s="14"/>
      <c r="Q13" s="3" t="s">
        <v>26</v>
      </c>
      <c r="R13" s="3" t="s">
        <v>48</v>
      </c>
      <c r="S13" s="3">
        <v>55</v>
      </c>
      <c r="T13" s="14">
        <v>26692</v>
      </c>
      <c r="U13" s="14">
        <f>V13*12</f>
        <v>5823.7090909090912</v>
      </c>
      <c r="V13" s="14">
        <f>T13/S13</f>
        <v>485.30909090909091</v>
      </c>
    </row>
    <row r="14" spans="1:29" x14ac:dyDescent="0.25">
      <c r="J14" s="3" t="s">
        <v>28</v>
      </c>
      <c r="K14" s="3" t="s">
        <v>57</v>
      </c>
      <c r="L14" s="3">
        <v>44</v>
      </c>
      <c r="M14" s="14">
        <v>8000</v>
      </c>
      <c r="N14" s="14">
        <f>O14*12</f>
        <v>2181.818181818182</v>
      </c>
      <c r="O14" s="14">
        <f>M14/L14</f>
        <v>181.81818181818181</v>
      </c>
      <c r="Q14" s="3" t="s">
        <v>26</v>
      </c>
      <c r="R14" s="3" t="s">
        <v>48</v>
      </c>
      <c r="S14" s="3">
        <v>268</v>
      </c>
      <c r="T14" s="14">
        <v>70350</v>
      </c>
      <c r="U14" s="14">
        <f>V14*12</f>
        <v>3150</v>
      </c>
      <c r="V14" s="14">
        <f>T14/S14</f>
        <v>262.5</v>
      </c>
    </row>
    <row r="15" spans="1:29" x14ac:dyDescent="0.25">
      <c r="J15" s="3" t="s">
        <v>28</v>
      </c>
      <c r="K15" s="3" t="s">
        <v>57</v>
      </c>
      <c r="L15" s="3">
        <v>46</v>
      </c>
      <c r="M15" s="14">
        <v>8000</v>
      </c>
      <c r="N15" s="14">
        <f>O15*12</f>
        <v>2086.9565217391305</v>
      </c>
      <c r="O15" s="14">
        <f>M15/L15</f>
        <v>173.91304347826087</v>
      </c>
      <c r="Q15" s="3" t="s">
        <v>26</v>
      </c>
      <c r="R15" s="3" t="s">
        <v>48</v>
      </c>
      <c r="S15" s="3">
        <v>328</v>
      </c>
      <c r="T15" s="14">
        <v>479594</v>
      </c>
      <c r="U15" s="14">
        <f>V15*12</f>
        <v>17546.121951219513</v>
      </c>
      <c r="V15" s="14">
        <f>T15/S15</f>
        <v>1462.1768292682927</v>
      </c>
    </row>
    <row r="16" spans="1:29" x14ac:dyDescent="0.25">
      <c r="J16" s="3" t="s">
        <v>27</v>
      </c>
      <c r="K16" s="19" t="s">
        <v>59</v>
      </c>
      <c r="L16" s="3">
        <v>200</v>
      </c>
      <c r="M16" s="14">
        <v>84807</v>
      </c>
      <c r="N16" s="14">
        <f>O16*12</f>
        <v>5088.42</v>
      </c>
      <c r="O16" s="14">
        <f>M16/L16</f>
        <v>424.03500000000003</v>
      </c>
      <c r="Q16" s="3" t="s">
        <v>26</v>
      </c>
      <c r="R16" s="3" t="s">
        <v>48</v>
      </c>
      <c r="S16" s="3">
        <v>526</v>
      </c>
      <c r="T16" s="14">
        <v>280000</v>
      </c>
      <c r="U16" s="14">
        <f>V16*12</f>
        <v>6387.832699619772</v>
      </c>
      <c r="V16" s="14">
        <f>T16/S16</f>
        <v>532.319391634981</v>
      </c>
    </row>
    <row r="17" spans="10:22" x14ac:dyDescent="0.25">
      <c r="J17" s="3" t="s">
        <v>27</v>
      </c>
      <c r="K17" s="19" t="s">
        <v>59</v>
      </c>
      <c r="L17" s="3">
        <v>409</v>
      </c>
      <c r="M17" s="14">
        <v>162012</v>
      </c>
      <c r="N17" s="14">
        <f>O17*12</f>
        <v>4753.408312958436</v>
      </c>
      <c r="O17" s="14">
        <f>M17/L17</f>
        <v>396.11735941320296</v>
      </c>
      <c r="Q17" s="3" t="s">
        <v>26</v>
      </c>
      <c r="R17" s="3" t="s">
        <v>48</v>
      </c>
      <c r="S17" s="3">
        <v>526</v>
      </c>
      <c r="T17" s="14">
        <v>279306</v>
      </c>
      <c r="U17" s="14">
        <f>V17*12</f>
        <v>6372</v>
      </c>
      <c r="V17" s="14">
        <f>T17/S17</f>
        <v>531</v>
      </c>
    </row>
    <row r="18" spans="10:22" x14ac:dyDescent="0.25">
      <c r="J18" s="3" t="s">
        <v>27</v>
      </c>
      <c r="K18" s="19" t="s">
        <v>59</v>
      </c>
      <c r="L18" s="3">
        <v>557</v>
      </c>
      <c r="M18" s="14">
        <v>220637</v>
      </c>
      <c r="N18" s="14">
        <f>O18*12</f>
        <v>4753.400359066427</v>
      </c>
      <c r="O18" s="14">
        <f>M18/L18</f>
        <v>396.11669658886893</v>
      </c>
      <c r="Q18" s="3" t="s">
        <v>26</v>
      </c>
      <c r="R18" s="3" t="s">
        <v>49</v>
      </c>
      <c r="S18" s="3">
        <v>70</v>
      </c>
      <c r="T18" s="14">
        <v>85000</v>
      </c>
      <c r="U18" s="14">
        <f>V18*12</f>
        <v>14571.428571428571</v>
      </c>
      <c r="V18" s="14">
        <f>T18/S18</f>
        <v>1214.2857142857142</v>
      </c>
    </row>
    <row r="19" spans="10:22" x14ac:dyDescent="0.25">
      <c r="J19" s="3" t="s">
        <v>26</v>
      </c>
      <c r="K19" s="3" t="s">
        <v>42</v>
      </c>
      <c r="L19" s="3">
        <v>110</v>
      </c>
      <c r="M19" s="14">
        <v>57025</v>
      </c>
      <c r="N19" s="14">
        <f>O19*12</f>
        <v>6220.9090909090901</v>
      </c>
      <c r="O19" s="14">
        <f>M19/L19</f>
        <v>518.40909090909088</v>
      </c>
      <c r="Q19" s="3" t="s">
        <v>27</v>
      </c>
      <c r="R19" s="3" t="s">
        <v>54</v>
      </c>
      <c r="S19" s="3">
        <v>63</v>
      </c>
      <c r="T19" s="14">
        <v>22000</v>
      </c>
      <c r="U19" s="14">
        <f>V19*12</f>
        <v>4190.4761904761908</v>
      </c>
      <c r="V19" s="14">
        <f>T19/S19</f>
        <v>349.20634920634922</v>
      </c>
    </row>
    <row r="20" spans="10:22" x14ac:dyDescent="0.25">
      <c r="J20" s="3" t="s">
        <v>26</v>
      </c>
      <c r="K20" s="3" t="s">
        <v>70</v>
      </c>
      <c r="L20" s="3">
        <v>20</v>
      </c>
      <c r="M20" s="14">
        <v>19500</v>
      </c>
      <c r="N20" s="1" t="s">
        <v>32</v>
      </c>
      <c r="O20" s="14"/>
      <c r="Q20" s="3" t="s">
        <v>28</v>
      </c>
      <c r="R20" s="3" t="s">
        <v>46</v>
      </c>
      <c r="S20" s="3">
        <v>80</v>
      </c>
      <c r="T20" s="14">
        <v>12000</v>
      </c>
      <c r="U20" s="14">
        <f>V20*12</f>
        <v>1800</v>
      </c>
      <c r="V20" s="14">
        <f>T20/S20</f>
        <v>150</v>
      </c>
    </row>
    <row r="21" spans="10:22" x14ac:dyDescent="0.25">
      <c r="J21" s="3" t="s">
        <v>26</v>
      </c>
      <c r="K21" s="3" t="s">
        <v>47</v>
      </c>
      <c r="L21" s="3">
        <v>27</v>
      </c>
      <c r="M21" s="14">
        <v>9944</v>
      </c>
      <c r="N21" s="14">
        <f>O21*12</f>
        <v>4419.5555555555557</v>
      </c>
      <c r="O21" s="14">
        <f>M21/L21</f>
        <v>368.2962962962963</v>
      </c>
      <c r="Q21" s="3" t="s">
        <v>26</v>
      </c>
      <c r="R21" s="3" t="s">
        <v>50</v>
      </c>
      <c r="S21" s="3">
        <v>474</v>
      </c>
      <c r="T21" s="14">
        <v>200000</v>
      </c>
      <c r="U21" s="14">
        <f>V21*12</f>
        <v>5063.2911392405067</v>
      </c>
      <c r="V21" s="14">
        <f>T21/S21</f>
        <v>421.94092827004221</v>
      </c>
    </row>
    <row r="22" spans="10:22" x14ac:dyDescent="0.25">
      <c r="J22" s="3" t="s">
        <v>26</v>
      </c>
      <c r="K22" s="3" t="s">
        <v>47</v>
      </c>
      <c r="L22" s="3">
        <v>28</v>
      </c>
      <c r="M22" s="14">
        <v>9944</v>
      </c>
      <c r="N22" s="14">
        <f>O22*12</f>
        <v>4261.7142857142862</v>
      </c>
      <c r="O22" s="14">
        <f>M22/L22</f>
        <v>355.14285714285717</v>
      </c>
      <c r="Q22" s="3" t="s">
        <v>26</v>
      </c>
      <c r="R22" s="3" t="s">
        <v>39</v>
      </c>
      <c r="S22" s="3">
        <v>154</v>
      </c>
      <c r="T22" s="14">
        <v>114635</v>
      </c>
      <c r="U22" s="14">
        <f>V22*12</f>
        <v>8932.5974025974028</v>
      </c>
      <c r="V22" s="14">
        <f>T22/S22</f>
        <v>744.38311688311683</v>
      </c>
    </row>
    <row r="23" spans="10:22" x14ac:dyDescent="0.25">
      <c r="J23" s="3" t="s">
        <v>26</v>
      </c>
      <c r="K23" s="3" t="s">
        <v>47</v>
      </c>
      <c r="L23" s="3">
        <v>66</v>
      </c>
      <c r="M23" s="14">
        <v>23391</v>
      </c>
      <c r="N23" s="14">
        <f>O23*12</f>
        <v>4252.909090909091</v>
      </c>
      <c r="O23" s="14">
        <f>M23/L23</f>
        <v>354.40909090909093</v>
      </c>
      <c r="Q23" s="3" t="s">
        <v>26</v>
      </c>
      <c r="R23" s="3" t="s">
        <v>39</v>
      </c>
      <c r="S23" s="3">
        <v>249</v>
      </c>
      <c r="T23" s="14">
        <v>301195</v>
      </c>
      <c r="U23" s="14">
        <f>V23*12</f>
        <v>14515.421686746988</v>
      </c>
      <c r="V23" s="14">
        <f>T23/S23</f>
        <v>1209.6184738955824</v>
      </c>
    </row>
    <row r="24" spans="10:22" x14ac:dyDescent="0.25">
      <c r="J24" s="3" t="s">
        <v>26</v>
      </c>
      <c r="K24" s="3" t="s">
        <v>47</v>
      </c>
      <c r="L24" s="3">
        <v>67</v>
      </c>
      <c r="M24" s="14">
        <v>23633</v>
      </c>
      <c r="N24" s="14">
        <f>O24*12</f>
        <v>4232.7761194029845</v>
      </c>
      <c r="O24" s="14">
        <f>M24/L24</f>
        <v>352.73134328358208</v>
      </c>
      <c r="Q24" s="3" t="s">
        <v>26</v>
      </c>
      <c r="R24" s="3" t="s">
        <v>41</v>
      </c>
      <c r="S24" s="3">
        <v>120</v>
      </c>
      <c r="T24" s="14">
        <v>47400</v>
      </c>
      <c r="U24" s="14">
        <f>V24*12</f>
        <v>4740</v>
      </c>
      <c r="V24" s="14">
        <f>T24/S24</f>
        <v>395</v>
      </c>
    </row>
    <row r="25" spans="10:22" x14ac:dyDescent="0.25">
      <c r="J25" s="3" t="s">
        <v>26</v>
      </c>
      <c r="K25" s="3" t="s">
        <v>47</v>
      </c>
      <c r="L25" s="3">
        <v>69</v>
      </c>
      <c r="M25" s="14">
        <v>23633</v>
      </c>
      <c r="N25" s="14">
        <f>O25*12</f>
        <v>4110.0869565217399</v>
      </c>
      <c r="O25" s="14">
        <f>M25/L25</f>
        <v>342.50724637681162</v>
      </c>
      <c r="Q25" s="3" t="s">
        <v>20</v>
      </c>
      <c r="R25" s="18" t="s">
        <v>43</v>
      </c>
      <c r="S25" s="3">
        <v>250</v>
      </c>
      <c r="T25" s="14">
        <v>59990</v>
      </c>
      <c r="U25" s="14">
        <f>V25*12</f>
        <v>2879.52</v>
      </c>
      <c r="V25" s="14">
        <f>T25/S25</f>
        <v>239.96</v>
      </c>
    </row>
    <row r="26" spans="10:22" x14ac:dyDescent="0.25">
      <c r="J26" s="3" t="s">
        <v>27</v>
      </c>
      <c r="K26" s="3" t="s">
        <v>69</v>
      </c>
      <c r="L26" s="3">
        <v>300</v>
      </c>
      <c r="M26" s="14">
        <v>129000</v>
      </c>
      <c r="N26" s="14">
        <f>O26*12</f>
        <v>5160</v>
      </c>
      <c r="O26" s="14">
        <f>M26/L26</f>
        <v>430</v>
      </c>
      <c r="Q26" s="3" t="s">
        <v>37</v>
      </c>
      <c r="R26" s="3" t="s">
        <v>51</v>
      </c>
      <c r="S26" s="3">
        <v>48</v>
      </c>
      <c r="T26" s="14">
        <v>13000</v>
      </c>
      <c r="U26" s="14">
        <f>V26*12</f>
        <v>3250</v>
      </c>
      <c r="V26" s="14">
        <f>T26/S26</f>
        <v>270.83333333333331</v>
      </c>
    </row>
    <row r="27" spans="10:22" x14ac:dyDescent="0.25">
      <c r="J27" s="3" t="s">
        <v>26</v>
      </c>
      <c r="K27" s="3" t="s">
        <v>60</v>
      </c>
      <c r="L27" s="3">
        <v>373</v>
      </c>
      <c r="M27" s="14">
        <v>109000</v>
      </c>
      <c r="N27" s="14">
        <f>O27*12</f>
        <v>3506.702412868633</v>
      </c>
      <c r="O27" s="14">
        <f>M27/L27</f>
        <v>292.22520107238608</v>
      </c>
      <c r="Q27" s="3" t="s">
        <v>37</v>
      </c>
      <c r="R27" s="3" t="s">
        <v>51</v>
      </c>
      <c r="S27" s="3">
        <v>50</v>
      </c>
      <c r="T27" s="14">
        <v>17000</v>
      </c>
      <c r="U27" s="14">
        <f>V27*12</f>
        <v>4080</v>
      </c>
      <c r="V27" s="14">
        <f>T27/S27</f>
        <v>340</v>
      </c>
    </row>
    <row r="28" spans="10:22" x14ac:dyDescent="0.25">
      <c r="J28" s="3" t="s">
        <v>27</v>
      </c>
      <c r="K28" s="3" t="s">
        <v>62</v>
      </c>
      <c r="L28" s="3">
        <v>45</v>
      </c>
      <c r="M28" s="14">
        <v>17000</v>
      </c>
      <c r="N28" s="14">
        <f>O28*12</f>
        <v>4533.333333333333</v>
      </c>
      <c r="O28" s="14">
        <f>M28/L28</f>
        <v>377.77777777777777</v>
      </c>
      <c r="Q28" s="3" t="s">
        <v>37</v>
      </c>
      <c r="R28" s="3" t="s">
        <v>51</v>
      </c>
      <c r="S28" s="3">
        <v>59</v>
      </c>
      <c r="T28" s="14">
        <v>22000</v>
      </c>
      <c r="U28" s="14">
        <f>V28*12</f>
        <v>4474.5762711864409</v>
      </c>
      <c r="V28" s="14">
        <f>T28/S28</f>
        <v>372.88135593220341</v>
      </c>
    </row>
    <row r="29" spans="10:22" x14ac:dyDescent="0.25">
      <c r="J29" s="3" t="s">
        <v>26</v>
      </c>
      <c r="K29" s="3" t="s">
        <v>66</v>
      </c>
      <c r="L29" s="3">
        <v>15</v>
      </c>
      <c r="M29" s="14">
        <v>5288</v>
      </c>
      <c r="N29" s="14">
        <f>O29*12</f>
        <v>4230.4000000000005</v>
      </c>
      <c r="O29" s="14">
        <f>M29/L29</f>
        <v>352.53333333333336</v>
      </c>
      <c r="Q29" s="3" t="s">
        <v>27</v>
      </c>
      <c r="R29" s="3" t="s">
        <v>42</v>
      </c>
      <c r="S29" s="3">
        <v>90</v>
      </c>
      <c r="T29" s="14">
        <v>21000</v>
      </c>
      <c r="U29" s="14">
        <f>V29*12</f>
        <v>2800</v>
      </c>
      <c r="V29" s="14">
        <f>T29/S29</f>
        <v>233.33333333333334</v>
      </c>
    </row>
    <row r="30" spans="10:22" x14ac:dyDescent="0.25">
      <c r="J30" s="3" t="s">
        <v>26</v>
      </c>
      <c r="K30" s="3" t="s">
        <v>66</v>
      </c>
      <c r="L30" s="3">
        <v>20</v>
      </c>
      <c r="M30" s="14">
        <v>7243</v>
      </c>
      <c r="N30" s="14">
        <f>O30*12</f>
        <v>4345.7999999999993</v>
      </c>
      <c r="O30" s="14">
        <f>M30/L30</f>
        <v>362.15</v>
      </c>
      <c r="Q30" s="3" t="s">
        <v>26</v>
      </c>
      <c r="R30" s="3" t="s">
        <v>47</v>
      </c>
      <c r="S30" s="3">
        <v>70</v>
      </c>
      <c r="T30" s="14">
        <v>100000</v>
      </c>
      <c r="U30" s="14">
        <f>V30*12</f>
        <v>17142.857142857145</v>
      </c>
      <c r="V30" s="14">
        <f>T30/S30</f>
        <v>1428.5714285714287</v>
      </c>
    </row>
    <row r="31" spans="10:22" x14ac:dyDescent="0.25">
      <c r="J31" s="3" t="s">
        <v>26</v>
      </c>
      <c r="K31" s="3" t="s">
        <v>64</v>
      </c>
      <c r="L31" s="3">
        <v>14</v>
      </c>
      <c r="M31" s="14">
        <v>4060</v>
      </c>
      <c r="N31" s="14">
        <f>O31*12</f>
        <v>3480</v>
      </c>
      <c r="O31" s="14">
        <f>M31/L31</f>
        <v>290</v>
      </c>
      <c r="Q31" s="3" t="s">
        <v>26</v>
      </c>
      <c r="R31" s="3" t="s">
        <v>47</v>
      </c>
      <c r="S31" s="3">
        <v>70</v>
      </c>
      <c r="T31" s="14">
        <v>100002</v>
      </c>
      <c r="U31" s="14">
        <f>V31*12</f>
        <v>17143.199999999997</v>
      </c>
      <c r="V31" s="14">
        <f>T31/S31</f>
        <v>1428.6</v>
      </c>
    </row>
    <row r="32" spans="10:22" x14ac:dyDescent="0.25">
      <c r="J32" s="3" t="s">
        <v>27</v>
      </c>
      <c r="K32" s="3" t="s">
        <v>56</v>
      </c>
      <c r="L32" s="3">
        <v>47</v>
      </c>
      <c r="M32" s="14">
        <v>16119</v>
      </c>
      <c r="N32" s="14">
        <f>O32*12</f>
        <v>4115.4893617021271</v>
      </c>
      <c r="O32" s="14">
        <f>M32/L32</f>
        <v>342.95744680851061</v>
      </c>
      <c r="Q32" s="3" t="s">
        <v>26</v>
      </c>
      <c r="R32" s="3" t="s">
        <v>47</v>
      </c>
      <c r="S32" s="3">
        <v>71</v>
      </c>
      <c r="T32" s="14">
        <v>65000</v>
      </c>
      <c r="U32" s="14">
        <f>V32*12</f>
        <v>10985.915492957745</v>
      </c>
      <c r="V32" s="14">
        <f>T32/S32</f>
        <v>915.49295774647885</v>
      </c>
    </row>
    <row r="33" spans="10:22" x14ac:dyDescent="0.25">
      <c r="J33" s="3" t="s">
        <v>27</v>
      </c>
      <c r="K33" s="3" t="s">
        <v>56</v>
      </c>
      <c r="L33" s="3">
        <v>154</v>
      </c>
      <c r="M33" s="14">
        <v>52814</v>
      </c>
      <c r="N33" s="14">
        <f>O33*12</f>
        <v>4115.3766233766237</v>
      </c>
      <c r="O33" s="14">
        <f>M33/L33</f>
        <v>342.94805194805195</v>
      </c>
      <c r="Q33" s="3" t="s">
        <v>26</v>
      </c>
      <c r="R33" s="3" t="s">
        <v>47</v>
      </c>
      <c r="S33" s="3">
        <v>72</v>
      </c>
      <c r="T33" s="14">
        <v>65000</v>
      </c>
      <c r="U33" s="14">
        <f>V33*12</f>
        <v>10833.333333333334</v>
      </c>
      <c r="V33" s="14">
        <f>T33/S33</f>
        <v>902.77777777777783</v>
      </c>
    </row>
    <row r="34" spans="10:22" x14ac:dyDescent="0.25">
      <c r="J34" s="3" t="s">
        <v>20</v>
      </c>
      <c r="K34" s="3" t="s">
        <v>65</v>
      </c>
      <c r="L34" s="3">
        <v>1126</v>
      </c>
      <c r="M34" s="14">
        <v>257854</v>
      </c>
      <c r="N34" s="14">
        <f>O34*12</f>
        <v>2748</v>
      </c>
      <c r="O34" s="14">
        <f>M34/L34</f>
        <v>229</v>
      </c>
      <c r="Q34" s="3" t="s">
        <v>26</v>
      </c>
      <c r="R34" s="3" t="s">
        <v>47</v>
      </c>
      <c r="S34" s="3">
        <v>205</v>
      </c>
      <c r="T34" s="14">
        <v>100000</v>
      </c>
      <c r="U34" s="14">
        <f>V34*12</f>
        <v>5853.6585365853662</v>
      </c>
      <c r="V34" s="14">
        <f>T34/S34</f>
        <v>487.80487804878049</v>
      </c>
    </row>
    <row r="35" spans="10:22" x14ac:dyDescent="0.25">
      <c r="J35" s="3" t="s">
        <v>30</v>
      </c>
      <c r="K35" s="3" t="s">
        <v>63</v>
      </c>
      <c r="L35" s="3">
        <v>13</v>
      </c>
      <c r="M35" s="14">
        <v>2800</v>
      </c>
      <c r="N35" s="14">
        <f>O35*12</f>
        <v>2584.6153846153848</v>
      </c>
      <c r="O35" s="14">
        <f>M35/L35</f>
        <v>215.38461538461539</v>
      </c>
      <c r="Q35" s="3" t="s">
        <v>35</v>
      </c>
      <c r="R35" s="3" t="s">
        <v>40</v>
      </c>
      <c r="S35" s="3">
        <v>298</v>
      </c>
      <c r="T35" s="14">
        <v>149894</v>
      </c>
      <c r="U35" s="14">
        <f>V35*12</f>
        <v>6036</v>
      </c>
      <c r="V35" s="14">
        <f>T35/S35</f>
        <v>503</v>
      </c>
    </row>
    <row r="36" spans="10:22" x14ac:dyDescent="0.25">
      <c r="J36" s="3" t="s">
        <v>30</v>
      </c>
      <c r="K36" s="3" t="s">
        <v>63</v>
      </c>
      <c r="L36" s="3">
        <v>15</v>
      </c>
      <c r="M36" s="14">
        <v>3000</v>
      </c>
      <c r="N36" s="14">
        <f>O36*12</f>
        <v>2400</v>
      </c>
      <c r="O36" s="14">
        <f>M36/L36</f>
        <v>200</v>
      </c>
      <c r="Q36" s="3" t="s">
        <v>26</v>
      </c>
      <c r="R36" s="3" t="s">
        <v>53</v>
      </c>
      <c r="S36" s="3">
        <v>224</v>
      </c>
      <c r="T36" s="14">
        <v>135000</v>
      </c>
      <c r="U36" s="14">
        <f>V36*12</f>
        <v>7232.1428571428569</v>
      </c>
      <c r="V36" s="14">
        <f>T36/S36</f>
        <v>602.67857142857144</v>
      </c>
    </row>
    <row r="37" spans="10:22" x14ac:dyDescent="0.25">
      <c r="J37" s="3" t="s">
        <v>26</v>
      </c>
      <c r="K37" s="3" t="s">
        <v>58</v>
      </c>
      <c r="L37" s="3">
        <v>58</v>
      </c>
      <c r="M37" s="14">
        <v>20461</v>
      </c>
      <c r="N37" s="14">
        <f>O37*12</f>
        <v>4233.3103448275861</v>
      </c>
      <c r="O37" s="14">
        <f>M37/L37</f>
        <v>352.77586206896552</v>
      </c>
      <c r="Q37" s="3" t="s">
        <v>36</v>
      </c>
      <c r="R37" s="3" t="s">
        <v>44</v>
      </c>
      <c r="S37" s="3">
        <v>140</v>
      </c>
      <c r="T37" s="14">
        <v>49000</v>
      </c>
      <c r="U37" s="14">
        <f>V37*12</f>
        <v>4200</v>
      </c>
      <c r="V37" s="14">
        <f>T37/S37</f>
        <v>350</v>
      </c>
    </row>
    <row r="38" spans="10:22" x14ac:dyDescent="0.25">
      <c r="J38" s="3" t="s">
        <v>26</v>
      </c>
      <c r="K38" s="3" t="s">
        <v>58</v>
      </c>
      <c r="L38" s="3">
        <v>131</v>
      </c>
      <c r="M38" s="14">
        <v>43000</v>
      </c>
      <c r="N38" s="14">
        <f>O38*12</f>
        <v>3938.9312977099235</v>
      </c>
      <c r="O38" s="14">
        <f>M38/L38</f>
        <v>328.24427480916029</v>
      </c>
      <c r="Q38" s="3" t="s">
        <v>38</v>
      </c>
      <c r="R38" s="3" t="s">
        <v>52</v>
      </c>
      <c r="S38" s="3">
        <v>130</v>
      </c>
      <c r="T38" s="14">
        <v>39900</v>
      </c>
      <c r="U38" s="14">
        <f>V38*12</f>
        <v>3683.0769230769229</v>
      </c>
      <c r="V38" s="14">
        <f>T38/S38</f>
        <v>306.92307692307691</v>
      </c>
    </row>
    <row r="39" spans="10:22" x14ac:dyDescent="0.25">
      <c r="J39" s="3"/>
      <c r="K39" s="3"/>
      <c r="L39" s="3"/>
      <c r="M39" s="17" t="s">
        <v>33</v>
      </c>
      <c r="N39" s="17">
        <f>AVERAGE(N3:N38)</f>
        <v>4255.6461431980133</v>
      </c>
      <c r="O39" s="17">
        <f>AVERAGE(O3:O38)</f>
        <v>354.63717859983427</v>
      </c>
      <c r="Q39" s="3"/>
      <c r="R39" s="3"/>
      <c r="S39" s="3"/>
      <c r="T39" s="17" t="s">
        <v>33</v>
      </c>
      <c r="U39" s="17">
        <f>AVERAGE(U3:U38)</f>
        <v>7019.6494848463244</v>
      </c>
      <c r="V39" s="17">
        <f>AVERAGE(V3:V38)</f>
        <v>584.97079040386029</v>
      </c>
    </row>
  </sheetData>
  <mergeCells count="2">
    <mergeCell ref="L1:N1"/>
    <mergeCell ref="S1:U1"/>
  </mergeCells>
  <conditionalFormatting sqref="E2:E8">
    <cfRule type="containsBlanks" dxfId="2" priority="3">
      <formula>LEN(TRIM(E2))=0</formula>
    </cfRule>
  </conditionalFormatting>
  <conditionalFormatting sqref="E4">
    <cfRule type="containsBlanks" dxfId="1" priority="2">
      <formula>LEN(TRIM(E4))=0</formula>
    </cfRule>
  </conditionalFormatting>
  <conditionalFormatting sqref="E9">
    <cfRule type="containsBlanks" dxfId="0" priority="1">
      <formula>LEN(TRIM(E9))=0</formula>
    </cfRule>
  </conditionalFormatting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Micková Lenka</dc:creator>
  <cp:lastModifiedBy>Micková Lenka</cp:lastModifiedBy>
  <dcterms:created xsi:type="dcterms:W3CDTF">2020-06-09T12:15:10Z</dcterms:created>
  <dcterms:modified xsi:type="dcterms:W3CDTF">2020-06-10T05:10:02Z</dcterms:modified>
</cp:coreProperties>
</file>